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57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<sst xmlns="http://schemas.openxmlformats.org/spreadsheetml/2006/main" count="119" uniqueCount="94">
  <si>
    <t>P O P E L N I C E</t>
  </si>
  <si>
    <t>T Ř Í D Ě N Í  -  separace</t>
  </si>
  <si>
    <t>Nebezpečné  odpady</t>
  </si>
  <si>
    <t xml:space="preserve"> V E L K É  kontejnery</t>
  </si>
  <si>
    <t>svoz</t>
  </si>
  <si>
    <t>odpadů</t>
  </si>
  <si>
    <t>den</t>
  </si>
  <si>
    <t>váha</t>
  </si>
  <si>
    <t>v</t>
  </si>
  <si>
    <t>tunách</t>
  </si>
  <si>
    <t>počet</t>
  </si>
  <si>
    <t>popelnic</t>
  </si>
  <si>
    <t>v  měsíci</t>
  </si>
  <si>
    <t>průměr</t>
  </si>
  <si>
    <t>za</t>
  </si>
  <si>
    <t>popelnici</t>
  </si>
  <si>
    <t>cena</t>
  </si>
  <si>
    <t>celkem</t>
  </si>
  <si>
    <t>odpadu</t>
  </si>
  <si>
    <t>plasty</t>
  </si>
  <si>
    <t>kg</t>
  </si>
  <si>
    <t>sklo</t>
  </si>
  <si>
    <t>barevné</t>
  </si>
  <si>
    <t>bílé</t>
  </si>
  <si>
    <t>železo</t>
  </si>
  <si>
    <t>plechovky</t>
  </si>
  <si>
    <t>v  tunách</t>
  </si>
  <si>
    <t>odvoz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</si>
  <si>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</si>
  <si>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</si>
  <si>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</si>
  <si>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</si>
  <si>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</si>
  <si>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</si>
  <si>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</si>
  <si>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</si>
  <si>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</si>
  <si>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</si>
  <si>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</si>
  <si>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</si>
  <si>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</si>
  <si>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CELKOVÉ  NÁKLADY  NA  POPELNICE + VELKOOBJEMOVÉ  KONTEJNERY</t>
  </si>
  <si>
    <t>CELKOVÉ  NÁKLADY  OBCE</t>
  </si>
  <si>
    <t>OBEC  DOPLÁCÍ  Z  ROZPOČTU</t>
  </si>
  <si>
    <t>I/4</t>
  </si>
  <si>
    <t>III/4</t>
  </si>
  <si>
    <t>II/4</t>
  </si>
  <si>
    <t>IV/4</t>
  </si>
  <si>
    <t>Odměna celkem za třídění:</t>
  </si>
  <si>
    <t>R O K  2009</t>
  </si>
  <si>
    <t>20.1.</t>
  </si>
  <si>
    <t>V ROCE</t>
  </si>
  <si>
    <t>5.1.</t>
  </si>
  <si>
    <t>19.1.</t>
  </si>
  <si>
    <t>13.1.</t>
  </si>
  <si>
    <t>10.2.</t>
  </si>
  <si>
    <t>2.2.</t>
  </si>
  <si>
    <t>16.2.</t>
  </si>
  <si>
    <t>2.3.</t>
  </si>
  <si>
    <t>16.3.</t>
  </si>
  <si>
    <t>30.3.</t>
  </si>
  <si>
    <t>11.3.</t>
  </si>
  <si>
    <t>21.4.</t>
  </si>
  <si>
    <t>9.4.</t>
  </si>
  <si>
    <t>27.4.</t>
  </si>
  <si>
    <t>2.4.</t>
  </si>
  <si>
    <t>23.4.</t>
  </si>
  <si>
    <t>25.5.</t>
  </si>
  <si>
    <t>13.5.</t>
  </si>
  <si>
    <t>28.5.</t>
  </si>
  <si>
    <t>22.6.</t>
  </si>
  <si>
    <t>2.6.</t>
  </si>
  <si>
    <t>25.6.</t>
  </si>
  <si>
    <t>20.7.</t>
  </si>
  <si>
    <t>15.7.</t>
  </si>
  <si>
    <t>6.8.</t>
  </si>
  <si>
    <t>10.9.</t>
  </si>
  <si>
    <t>30.9.</t>
  </si>
  <si>
    <t>14.9.</t>
  </si>
  <si>
    <t>24.9.</t>
  </si>
  <si>
    <t>17.8.</t>
  </si>
  <si>
    <t>4.8.</t>
  </si>
  <si>
    <t>21.8.</t>
  </si>
  <si>
    <t>27.10.</t>
  </si>
  <si>
    <t>16.10.</t>
  </si>
  <si>
    <t>26.10.</t>
  </si>
  <si>
    <t>9.11.</t>
  </si>
  <si>
    <t>23.11.</t>
  </si>
  <si>
    <t>20.11.</t>
  </si>
  <si>
    <t>27.11.</t>
  </si>
  <si>
    <t>3.11.</t>
  </si>
  <si>
    <t>16.12.</t>
  </si>
  <si>
    <t>7.12.</t>
  </si>
  <si>
    <t>21.12.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</si>
</sst>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d/m"/>
    <numFmt numFmtId="167" formatCode="#,##0.00\ &quot;Kč&quot;"/>
    <numFmt numFmtId="168" formatCode="#,##0.00\ _K_č"/>
    <numFmt numFmtId="169" formatCode="#,##0.0\ _K_č"/>
    <numFmt numFmtId="170" formatCode="#,##0.0\ &quot;Kč&quot;"/>
    <numFmt numFmtId="171" formatCode="#,##0.0\ _K_č;[Red]#,##0.0\ _K_č"/>
  </numFmts>
  <fonts count="10">
    <font>
      <sz val="12"/>
      <name val="Times New Roman CE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" fontId="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center" vertical="center" wrapText="1"/>
    </xf>
    <xf numFmtId="166" fontId="1" fillId="0" borderId="20" xfId="0" applyNumberFormat="1" applyFont="1" applyBorder="1" applyAlignment="1">
      <alignment horizontal="center" vertical="center" wrapText="1"/>
    </xf>
    <xf numFmtId="166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166" fontId="1" fillId="0" borderId="19" xfId="0" applyNumberFormat="1" applyFont="1" applyBorder="1" applyAlignment="1">
      <alignment horizontal="center" vertical="center"/>
    </xf>
    <xf numFmtId="166" fontId="1" fillId="0" borderId="2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9" fontId="9" fillId="7" borderId="9" xfId="0" applyNumberFormat="1" applyFont="1" applyFill="1" applyBorder="1" applyAlignment="1">
      <alignment horizontal="center" vertical="center" wrapText="1" shrinkToFit="1"/>
    </xf>
    <xf numFmtId="169" fontId="9" fillId="7" borderId="14" xfId="0" applyNumberFormat="1" applyFont="1" applyFill="1" applyBorder="1" applyAlignment="1">
      <alignment horizontal="center" vertical="center" wrapText="1" shrinkToFit="1"/>
    </xf>
    <xf numFmtId="169" fontId="9" fillId="7" borderId="4" xfId="0" applyNumberFormat="1" applyFont="1" applyFill="1" applyBorder="1" applyAlignment="1">
      <alignment horizontal="center" vertical="center" wrapText="1" shrinkToFit="1"/>
    </xf>
    <xf numFmtId="167" fontId="4" fillId="0" borderId="34" xfId="0" applyNumberFormat="1" applyFont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169" fontId="9" fillId="8" borderId="4" xfId="0" applyNumberFormat="1" applyFont="1" applyFill="1" applyBorder="1" applyAlignment="1">
      <alignment horizontal="center" vertical="center" wrapText="1" shrinkToFit="1"/>
    </xf>
    <xf numFmtId="169" fontId="9" fillId="8" borderId="14" xfId="0" applyNumberFormat="1" applyFont="1" applyFill="1" applyBorder="1" applyAlignment="1">
      <alignment horizontal="center" vertical="center" wrapText="1" shrinkToFit="1"/>
    </xf>
    <xf numFmtId="0" fontId="1" fillId="7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/>
    </xf>
    <xf numFmtId="2" fontId="9" fillId="8" borderId="13" xfId="0" applyNumberFormat="1" applyFont="1" applyFill="1" applyBorder="1" applyAlignment="1">
      <alignment horizontal="center" vertical="center"/>
    </xf>
    <xf numFmtId="1" fontId="9" fillId="8" borderId="17" xfId="0" applyNumberFormat="1" applyFont="1" applyFill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center" vertical="center"/>
    </xf>
    <xf numFmtId="169" fontId="9" fillId="7" borderId="5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10" borderId="2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0" borderId="3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6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11" borderId="31" xfId="0" applyFont="1" applyFill="1" applyBorder="1" applyAlignment="1">
      <alignment horizontal="center"/>
    </xf>
    <xf numFmtId="0" fontId="6" fillId="11" borderId="34" xfId="0" applyFont="1" applyFill="1" applyBorder="1" applyAlignment="1">
      <alignment horizontal="center"/>
    </xf>
    <xf numFmtId="167" fontId="4" fillId="11" borderId="34" xfId="0" applyNumberFormat="1" applyFont="1" applyFill="1" applyBorder="1" applyAlignment="1">
      <alignment horizontal="center"/>
    </xf>
    <xf numFmtId="167" fontId="4" fillId="11" borderId="3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117" zoomScaleNormal="117" workbookViewId="0" topLeftCell="A1">
      <selection activeCell="C46" sqref="C46"/>
    </sheetView>
  </sheetViews>
  <sheetFormatPr defaultColWidth="8.796875" defaultRowHeight="15"/>
  <cols>
    <col min="1" max="1" width="12.69921875" style="64" customWidth="1"/>
    <col min="2" max="2" width="5.5" style="64" customWidth="1"/>
    <col min="3" max="3" width="6.09765625" style="64" customWidth="1"/>
    <col min="4" max="4" width="3.3984375" style="64" customWidth="1"/>
    <col min="5" max="5" width="3.69921875" style="64" customWidth="1"/>
    <col min="6" max="6" width="7" style="64" customWidth="1"/>
    <col min="7" max="7" width="7.5" style="64" customWidth="1"/>
    <col min="8" max="8" width="5.69921875" style="64" customWidth="1"/>
    <col min="9" max="12" width="6.19921875" style="64" customWidth="1"/>
    <col min="13" max="13" width="8.59765625" style="64" customWidth="1"/>
    <col min="14" max="15" width="6.19921875" style="64" customWidth="1"/>
    <col min="16" max="16" width="8.09765625" style="64" customWidth="1"/>
    <col min="17" max="17" width="6.19921875" style="64" customWidth="1"/>
    <col min="18" max="18" width="7.5" style="64" customWidth="1"/>
    <col min="19" max="19" width="6.19921875" style="64" customWidth="1"/>
    <col min="20" max="20" width="6.19921875" style="0" customWidth="1"/>
  </cols>
  <sheetData>
    <row r="1" spans="1:19" ht="18.75" customHeight="1" thickBot="1" thickTop="1">
      <c r="A1" s="125" t="s">
        <v>49</v>
      </c>
      <c r="B1" s="116" t="s">
        <v>0</v>
      </c>
      <c r="C1" s="130"/>
      <c r="D1" s="130"/>
      <c r="E1" s="130"/>
      <c r="F1" s="130"/>
      <c r="G1" s="131"/>
      <c r="H1" s="116" t="s">
        <v>1</v>
      </c>
      <c r="I1" s="117"/>
      <c r="J1" s="117"/>
      <c r="K1" s="117"/>
      <c r="L1" s="117"/>
      <c r="M1" s="118"/>
      <c r="N1" s="116" t="s">
        <v>3</v>
      </c>
      <c r="O1" s="117"/>
      <c r="P1" s="118"/>
      <c r="Q1" s="116" t="s">
        <v>2</v>
      </c>
      <c r="R1" s="117"/>
      <c r="S1" s="118"/>
    </row>
    <row r="2" spans="1:19" ht="12" customHeight="1" thickTop="1">
      <c r="A2" s="126"/>
      <c r="B2" s="2" t="s">
        <v>4</v>
      </c>
      <c r="C2" s="3" t="s">
        <v>7</v>
      </c>
      <c r="D2" s="119" t="s">
        <v>10</v>
      </c>
      <c r="E2" s="120"/>
      <c r="F2" s="4" t="s">
        <v>13</v>
      </c>
      <c r="G2" s="5" t="s">
        <v>16</v>
      </c>
      <c r="H2" s="3" t="s">
        <v>4</v>
      </c>
      <c r="I2" s="6" t="s">
        <v>19</v>
      </c>
      <c r="J2" s="4" t="s">
        <v>21</v>
      </c>
      <c r="K2" s="6" t="s">
        <v>21</v>
      </c>
      <c r="L2" s="4" t="s">
        <v>24</v>
      </c>
      <c r="M2" s="5" t="s">
        <v>16</v>
      </c>
      <c r="N2" s="3" t="s">
        <v>4</v>
      </c>
      <c r="O2" s="6" t="s">
        <v>7</v>
      </c>
      <c r="P2" s="7" t="s">
        <v>16</v>
      </c>
      <c r="Q2" s="6" t="s">
        <v>27</v>
      </c>
      <c r="R2" s="4" t="s">
        <v>16</v>
      </c>
      <c r="S2" s="5"/>
    </row>
    <row r="3" spans="1:19" ht="12" customHeight="1">
      <c r="A3" s="126"/>
      <c r="B3" s="8" t="s">
        <v>5</v>
      </c>
      <c r="C3" s="9" t="s">
        <v>8</v>
      </c>
      <c r="D3" s="121" t="s">
        <v>11</v>
      </c>
      <c r="E3" s="122"/>
      <c r="F3" s="10" t="s">
        <v>14</v>
      </c>
      <c r="G3" s="11" t="s">
        <v>17</v>
      </c>
      <c r="H3" s="9" t="s">
        <v>18</v>
      </c>
      <c r="I3" s="6" t="s">
        <v>7</v>
      </c>
      <c r="J3" s="10" t="s">
        <v>23</v>
      </c>
      <c r="K3" s="6" t="s">
        <v>22</v>
      </c>
      <c r="L3" s="10" t="s">
        <v>25</v>
      </c>
      <c r="M3" s="11" t="s">
        <v>17</v>
      </c>
      <c r="N3" s="9" t="s">
        <v>18</v>
      </c>
      <c r="O3" s="6" t="s">
        <v>18</v>
      </c>
      <c r="P3" s="12" t="s">
        <v>17</v>
      </c>
      <c r="Q3" s="6" t="s">
        <v>18</v>
      </c>
      <c r="R3" s="10" t="s">
        <v>17</v>
      </c>
      <c r="S3" s="11"/>
    </row>
    <row r="4" spans="1:19" ht="12" customHeight="1" thickBot="1">
      <c r="A4" s="127"/>
      <c r="B4" s="13" t="s">
        <v>6</v>
      </c>
      <c r="C4" s="14" t="s">
        <v>9</v>
      </c>
      <c r="D4" s="123" t="s">
        <v>12</v>
      </c>
      <c r="E4" s="124"/>
      <c r="F4" s="15" t="s">
        <v>15</v>
      </c>
      <c r="G4" s="16" t="s">
        <v>12</v>
      </c>
      <c r="H4" s="14" t="s">
        <v>6</v>
      </c>
      <c r="I4" s="17" t="s">
        <v>20</v>
      </c>
      <c r="J4" s="15" t="s">
        <v>20</v>
      </c>
      <c r="K4" s="17" t="s">
        <v>20</v>
      </c>
      <c r="L4" s="15" t="s">
        <v>20</v>
      </c>
      <c r="M4" s="16" t="s">
        <v>12</v>
      </c>
      <c r="N4" s="14" t="s">
        <v>6</v>
      </c>
      <c r="O4" s="17" t="s">
        <v>26</v>
      </c>
      <c r="P4" s="18" t="s">
        <v>12</v>
      </c>
      <c r="Q4" s="17" t="s">
        <v>6</v>
      </c>
      <c r="R4" s="15" t="s">
        <v>12</v>
      </c>
      <c r="S4" s="16"/>
    </row>
    <row r="5" spans="1:19" ht="11.25" customHeight="1" thickBot="1" thickTop="1">
      <c r="A5" s="111" t="s">
        <v>28</v>
      </c>
      <c r="B5" s="19" t="s">
        <v>52</v>
      </c>
      <c r="C5" s="20">
        <v>2.9</v>
      </c>
      <c r="D5" s="21">
        <f aca="true" t="shared" si="0" ref="D5:D40">C5/0.04</f>
        <v>72.5</v>
      </c>
      <c r="E5" s="132">
        <f>D5+D6+D7</f>
        <v>150</v>
      </c>
      <c r="F5" s="108">
        <f>G5/E5</f>
        <v>60.70666666666666</v>
      </c>
      <c r="G5" s="105">
        <v>9106</v>
      </c>
      <c r="H5" s="68" t="s">
        <v>54</v>
      </c>
      <c r="I5" s="22">
        <v>180</v>
      </c>
      <c r="J5" s="22"/>
      <c r="K5" s="22"/>
      <c r="L5" s="22"/>
      <c r="M5" s="104">
        <v>937</v>
      </c>
      <c r="N5" s="23" t="s">
        <v>50</v>
      </c>
      <c r="O5" s="22">
        <v>1.42</v>
      </c>
      <c r="P5" s="76">
        <v>3099.4</v>
      </c>
      <c r="Q5" s="23"/>
      <c r="R5" s="91"/>
      <c r="S5" s="92"/>
    </row>
    <row r="6" spans="1:19" ht="11.25" customHeight="1" thickBot="1" thickTop="1">
      <c r="A6" s="111"/>
      <c r="B6" s="24" t="s">
        <v>53</v>
      </c>
      <c r="C6" s="25">
        <v>3.1</v>
      </c>
      <c r="D6" s="26">
        <f t="shared" si="0"/>
        <v>77.5</v>
      </c>
      <c r="E6" s="133"/>
      <c r="F6" s="109"/>
      <c r="G6" s="106"/>
      <c r="H6" s="56"/>
      <c r="I6" s="27"/>
      <c r="J6" s="27"/>
      <c r="K6" s="27"/>
      <c r="L6" s="27"/>
      <c r="M6" s="70"/>
      <c r="N6" s="28"/>
      <c r="O6" s="27"/>
      <c r="P6" s="74"/>
      <c r="Q6" s="28"/>
      <c r="R6" s="87"/>
      <c r="S6" s="81"/>
    </row>
    <row r="7" spans="1:19" s="1" customFormat="1" ht="11.25" customHeight="1" thickBot="1" thickTop="1">
      <c r="A7" s="111"/>
      <c r="B7" s="29"/>
      <c r="C7" s="30"/>
      <c r="D7" s="31">
        <f t="shared" si="0"/>
        <v>0</v>
      </c>
      <c r="E7" s="134"/>
      <c r="F7" s="110"/>
      <c r="G7" s="107"/>
      <c r="H7" s="57"/>
      <c r="I7" s="32"/>
      <c r="J7" s="32"/>
      <c r="K7" s="32"/>
      <c r="L7" s="32"/>
      <c r="M7" s="71"/>
      <c r="N7" s="29"/>
      <c r="O7" s="32"/>
      <c r="P7" s="75"/>
      <c r="Q7" s="29"/>
      <c r="R7" s="88"/>
      <c r="S7" s="82"/>
    </row>
    <row r="8" spans="1:19" ht="11.25" customHeight="1" thickBot="1" thickTop="1">
      <c r="A8" s="111" t="s">
        <v>29</v>
      </c>
      <c r="B8" s="33" t="s">
        <v>56</v>
      </c>
      <c r="C8" s="34">
        <v>2.83</v>
      </c>
      <c r="D8" s="35">
        <f t="shared" si="0"/>
        <v>70.75</v>
      </c>
      <c r="E8" s="114">
        <f>D8+D9+D10</f>
        <v>145.75</v>
      </c>
      <c r="F8" s="108">
        <f>G8/E8</f>
        <v>60.35677530017153</v>
      </c>
      <c r="G8" s="105">
        <v>8797</v>
      </c>
      <c r="H8" s="55" t="s">
        <v>55</v>
      </c>
      <c r="I8" s="37">
        <v>200</v>
      </c>
      <c r="J8" s="37"/>
      <c r="K8" s="37"/>
      <c r="L8" s="37"/>
      <c r="M8" s="104">
        <v>1035</v>
      </c>
      <c r="N8" s="36"/>
      <c r="O8" s="37"/>
      <c r="P8" s="76"/>
      <c r="Q8" s="36"/>
      <c r="R8" s="91"/>
      <c r="S8" s="92"/>
    </row>
    <row r="9" spans="1:19" ht="11.25" customHeight="1" thickBot="1" thickTop="1">
      <c r="A9" s="111"/>
      <c r="B9" s="24" t="s">
        <v>57</v>
      </c>
      <c r="C9" s="25">
        <v>3</v>
      </c>
      <c r="D9" s="26">
        <f t="shared" si="0"/>
        <v>75</v>
      </c>
      <c r="E9" s="112"/>
      <c r="F9" s="109"/>
      <c r="G9" s="106"/>
      <c r="H9" s="56"/>
      <c r="I9" s="27"/>
      <c r="J9" s="27"/>
      <c r="K9" s="27"/>
      <c r="L9" s="27"/>
      <c r="M9" s="70"/>
      <c r="N9" s="28"/>
      <c r="O9" s="27"/>
      <c r="P9" s="74"/>
      <c r="Q9" s="28"/>
      <c r="R9" s="87"/>
      <c r="S9" s="81"/>
    </row>
    <row r="10" spans="1:19" ht="11.25" customHeight="1" thickBot="1" thickTop="1">
      <c r="A10" s="111"/>
      <c r="B10" s="38"/>
      <c r="C10" s="39"/>
      <c r="D10" s="40">
        <f t="shared" si="0"/>
        <v>0</v>
      </c>
      <c r="E10" s="113"/>
      <c r="F10" s="110"/>
      <c r="G10" s="107"/>
      <c r="H10" s="57"/>
      <c r="I10" s="32"/>
      <c r="J10" s="32"/>
      <c r="K10" s="32"/>
      <c r="L10" s="32"/>
      <c r="M10" s="71"/>
      <c r="N10" s="29"/>
      <c r="O10" s="32"/>
      <c r="P10" s="75"/>
      <c r="Q10" s="29"/>
      <c r="R10" s="88"/>
      <c r="S10" s="82"/>
    </row>
    <row r="11" spans="1:19" ht="11.25" customHeight="1" thickBot="1" thickTop="1">
      <c r="A11" s="111" t="s">
        <v>30</v>
      </c>
      <c r="B11" s="33" t="s">
        <v>58</v>
      </c>
      <c r="C11" s="34">
        <v>3.1</v>
      </c>
      <c r="D11" s="35">
        <f t="shared" si="0"/>
        <v>77.5</v>
      </c>
      <c r="E11" s="112">
        <f>D11+D12+D13</f>
        <v>235</v>
      </c>
      <c r="F11" s="109">
        <f>G11/E11</f>
        <v>59.740425531914894</v>
      </c>
      <c r="G11" s="106">
        <v>14039</v>
      </c>
      <c r="H11" s="55" t="s">
        <v>61</v>
      </c>
      <c r="I11" s="37">
        <v>160</v>
      </c>
      <c r="J11" s="37">
        <v>310</v>
      </c>
      <c r="K11" s="37">
        <v>300</v>
      </c>
      <c r="L11" s="37">
        <v>160</v>
      </c>
      <c r="M11" s="104">
        <v>1686</v>
      </c>
      <c r="N11" s="36"/>
      <c r="O11" s="37"/>
      <c r="P11" s="74"/>
      <c r="Q11" s="36"/>
      <c r="R11" s="87"/>
      <c r="S11" s="81"/>
    </row>
    <row r="12" spans="1:19" ht="11.25" customHeight="1" thickBot="1" thickTop="1">
      <c r="A12" s="111"/>
      <c r="B12" s="24" t="s">
        <v>59</v>
      </c>
      <c r="C12" s="25">
        <v>3.3</v>
      </c>
      <c r="D12" s="26">
        <f t="shared" si="0"/>
        <v>82.5</v>
      </c>
      <c r="E12" s="112"/>
      <c r="F12" s="109"/>
      <c r="G12" s="106"/>
      <c r="H12" s="56"/>
      <c r="I12" s="27"/>
      <c r="J12" s="27"/>
      <c r="K12" s="27"/>
      <c r="L12" s="27"/>
      <c r="M12" s="70"/>
      <c r="N12" s="28"/>
      <c r="O12" s="27"/>
      <c r="P12" s="74"/>
      <c r="Q12" s="28"/>
      <c r="R12" s="87"/>
      <c r="S12" s="81"/>
    </row>
    <row r="13" spans="1:19" ht="11.25" customHeight="1" thickBot="1" thickTop="1">
      <c r="A13" s="111"/>
      <c r="B13" s="41" t="s">
        <v>60</v>
      </c>
      <c r="C13" s="39">
        <v>3</v>
      </c>
      <c r="D13" s="40">
        <f t="shared" si="0"/>
        <v>75</v>
      </c>
      <c r="E13" s="113"/>
      <c r="F13" s="110"/>
      <c r="G13" s="107"/>
      <c r="H13" s="57"/>
      <c r="I13" s="32"/>
      <c r="J13" s="32"/>
      <c r="K13" s="32"/>
      <c r="L13" s="32"/>
      <c r="M13" s="71"/>
      <c r="N13" s="29"/>
      <c r="O13" s="32"/>
      <c r="P13" s="75"/>
      <c r="Q13" s="29"/>
      <c r="R13" s="88"/>
      <c r="S13" s="82"/>
    </row>
    <row r="14" spans="1:19" ht="11.25" customHeight="1" thickBot="1" thickTop="1">
      <c r="A14" s="111" t="s">
        <v>31</v>
      </c>
      <c r="B14" s="19" t="s">
        <v>63</v>
      </c>
      <c r="C14" s="20">
        <v>1.8</v>
      </c>
      <c r="D14" s="21">
        <f t="shared" si="0"/>
        <v>45</v>
      </c>
      <c r="E14" s="114">
        <f>D14+D15+D16</f>
        <v>125</v>
      </c>
      <c r="F14" s="108">
        <f>G14/E14</f>
        <v>61.864</v>
      </c>
      <c r="G14" s="105">
        <v>7733</v>
      </c>
      <c r="H14" s="68" t="s">
        <v>65</v>
      </c>
      <c r="I14" s="22">
        <v>120</v>
      </c>
      <c r="J14" s="22"/>
      <c r="K14" s="22"/>
      <c r="L14" s="22"/>
      <c r="M14" s="104">
        <v>1912</v>
      </c>
      <c r="N14" s="23" t="s">
        <v>62</v>
      </c>
      <c r="O14" s="22">
        <v>2.34</v>
      </c>
      <c r="P14" s="76">
        <v>4871</v>
      </c>
      <c r="Q14" s="23"/>
      <c r="R14" s="91"/>
      <c r="S14" s="92"/>
    </row>
    <row r="15" spans="1:19" ht="11.25" customHeight="1" thickBot="1" thickTop="1">
      <c r="A15" s="111"/>
      <c r="B15" s="24" t="s">
        <v>64</v>
      </c>
      <c r="C15" s="25">
        <v>3.2</v>
      </c>
      <c r="D15" s="26">
        <f t="shared" si="0"/>
        <v>80</v>
      </c>
      <c r="E15" s="112"/>
      <c r="F15" s="109"/>
      <c r="G15" s="106"/>
      <c r="H15" s="56" t="s">
        <v>66</v>
      </c>
      <c r="I15" s="27">
        <v>200</v>
      </c>
      <c r="J15" s="27"/>
      <c r="K15" s="27"/>
      <c r="L15" s="27"/>
      <c r="M15" s="70"/>
      <c r="N15" s="28"/>
      <c r="O15" s="27"/>
      <c r="P15" s="74"/>
      <c r="Q15" s="28"/>
      <c r="R15" s="87"/>
      <c r="S15" s="81"/>
    </row>
    <row r="16" spans="1:19" ht="11.25" customHeight="1" thickBot="1" thickTop="1">
      <c r="A16" s="111"/>
      <c r="B16" s="38"/>
      <c r="C16" s="39"/>
      <c r="D16" s="40">
        <f t="shared" si="0"/>
        <v>0</v>
      </c>
      <c r="E16" s="113"/>
      <c r="F16" s="110"/>
      <c r="G16" s="107"/>
      <c r="H16" s="57"/>
      <c r="I16" s="32"/>
      <c r="J16" s="32"/>
      <c r="K16" s="32"/>
      <c r="L16" s="32"/>
      <c r="M16" s="71"/>
      <c r="N16" s="29"/>
      <c r="O16" s="32"/>
      <c r="P16" s="75"/>
      <c r="Q16" s="29"/>
      <c r="R16" s="88"/>
      <c r="S16" s="82"/>
    </row>
    <row r="17" spans="1:19" ht="11.25" customHeight="1" thickBot="1" thickTop="1">
      <c r="A17" s="111" t="s">
        <v>32</v>
      </c>
      <c r="B17" s="19" t="s">
        <v>67</v>
      </c>
      <c r="C17" s="20">
        <v>2.8</v>
      </c>
      <c r="D17" s="21">
        <f t="shared" si="0"/>
        <v>70</v>
      </c>
      <c r="E17" s="114">
        <f>D17+D18+D19</f>
        <v>70</v>
      </c>
      <c r="F17" s="108">
        <f>G17/E17</f>
        <v>58.785714285714285</v>
      </c>
      <c r="G17" s="105">
        <v>4115</v>
      </c>
      <c r="H17" s="51" t="s">
        <v>68</v>
      </c>
      <c r="I17" s="42">
        <v>160</v>
      </c>
      <c r="J17" s="43">
        <v>280</v>
      </c>
      <c r="K17" s="43"/>
      <c r="L17" s="43"/>
      <c r="M17" s="104">
        <v>1159</v>
      </c>
      <c r="N17" s="23" t="s">
        <v>69</v>
      </c>
      <c r="O17" s="22">
        <v>3.88</v>
      </c>
      <c r="P17" s="76">
        <v>7137</v>
      </c>
      <c r="Q17" s="23"/>
      <c r="R17" s="91"/>
      <c r="S17" s="93"/>
    </row>
    <row r="18" spans="1:19" ht="11.25" customHeight="1" thickBot="1" thickTop="1">
      <c r="A18" s="111"/>
      <c r="B18" s="28"/>
      <c r="C18" s="25"/>
      <c r="D18" s="26">
        <f t="shared" si="0"/>
        <v>0</v>
      </c>
      <c r="E18" s="112"/>
      <c r="F18" s="109"/>
      <c r="G18" s="106"/>
      <c r="H18" s="52"/>
      <c r="I18" s="44"/>
      <c r="J18" s="45"/>
      <c r="K18" s="45"/>
      <c r="L18" s="45"/>
      <c r="M18" s="70"/>
      <c r="N18" s="28"/>
      <c r="O18" s="27"/>
      <c r="P18" s="74"/>
      <c r="Q18" s="28"/>
      <c r="R18" s="87"/>
      <c r="S18" s="94"/>
    </row>
    <row r="19" spans="1:19" ht="11.25" customHeight="1" thickBot="1" thickTop="1">
      <c r="A19" s="111"/>
      <c r="B19" s="38"/>
      <c r="C19" s="39"/>
      <c r="D19" s="40">
        <f t="shared" si="0"/>
        <v>0</v>
      </c>
      <c r="E19" s="113"/>
      <c r="F19" s="110"/>
      <c r="G19" s="107"/>
      <c r="H19" s="53"/>
      <c r="I19" s="46"/>
      <c r="J19" s="47"/>
      <c r="K19" s="47"/>
      <c r="L19" s="47"/>
      <c r="M19" s="71"/>
      <c r="N19" s="29"/>
      <c r="O19" s="32"/>
      <c r="P19" s="75"/>
      <c r="Q19" s="29"/>
      <c r="R19" s="88"/>
      <c r="S19" s="95"/>
    </row>
    <row r="20" spans="1:19" ht="11.25" customHeight="1" thickBot="1" thickTop="1">
      <c r="A20" s="111" t="s">
        <v>33</v>
      </c>
      <c r="B20" s="33" t="s">
        <v>70</v>
      </c>
      <c r="C20" s="34">
        <v>3</v>
      </c>
      <c r="D20" s="35">
        <f t="shared" si="0"/>
        <v>75</v>
      </c>
      <c r="E20" s="112">
        <f>D20+D21+D22</f>
        <v>75</v>
      </c>
      <c r="F20" s="109">
        <f>G20/E20</f>
        <v>59.81333333333333</v>
      </c>
      <c r="G20" s="106">
        <v>4486</v>
      </c>
      <c r="H20" s="55" t="s">
        <v>71</v>
      </c>
      <c r="I20" s="37">
        <v>140</v>
      </c>
      <c r="J20" s="37"/>
      <c r="K20" s="37">
        <v>180</v>
      </c>
      <c r="L20" s="37"/>
      <c r="M20" s="104">
        <v>2263</v>
      </c>
      <c r="N20" s="36"/>
      <c r="O20" s="37"/>
      <c r="P20" s="74"/>
      <c r="Q20" s="36"/>
      <c r="R20" s="87"/>
      <c r="S20" s="81"/>
    </row>
    <row r="21" spans="1:19" ht="11.25" customHeight="1" thickBot="1" thickTop="1">
      <c r="A21" s="111"/>
      <c r="B21" s="28"/>
      <c r="C21" s="25"/>
      <c r="D21" s="26">
        <f t="shared" si="0"/>
        <v>0</v>
      </c>
      <c r="E21" s="112"/>
      <c r="F21" s="109"/>
      <c r="G21" s="106"/>
      <c r="H21" s="56" t="s">
        <v>72</v>
      </c>
      <c r="I21" s="27">
        <v>140</v>
      </c>
      <c r="J21" s="27"/>
      <c r="K21" s="27"/>
      <c r="L21" s="27">
        <v>140</v>
      </c>
      <c r="M21" s="70"/>
      <c r="N21" s="28"/>
      <c r="O21" s="27"/>
      <c r="P21" s="74"/>
      <c r="Q21" s="28"/>
      <c r="R21" s="87"/>
      <c r="S21" s="81"/>
    </row>
    <row r="22" spans="1:19" ht="11.25" customHeight="1" thickBot="1" thickTop="1">
      <c r="A22" s="111"/>
      <c r="B22" s="38"/>
      <c r="C22" s="39"/>
      <c r="D22" s="40">
        <f t="shared" si="0"/>
        <v>0</v>
      </c>
      <c r="E22" s="113"/>
      <c r="F22" s="110"/>
      <c r="G22" s="107"/>
      <c r="H22" s="57"/>
      <c r="I22" s="32"/>
      <c r="J22" s="32"/>
      <c r="K22" s="32"/>
      <c r="L22" s="32"/>
      <c r="M22" s="71"/>
      <c r="N22" s="29"/>
      <c r="O22" s="32"/>
      <c r="P22" s="75"/>
      <c r="Q22" s="29"/>
      <c r="R22" s="88"/>
      <c r="S22" s="82"/>
    </row>
    <row r="23" spans="1:19" ht="11.25" customHeight="1" thickBot="1" thickTop="1">
      <c r="A23" s="111" t="s">
        <v>34</v>
      </c>
      <c r="B23" s="48" t="s">
        <v>73</v>
      </c>
      <c r="C23" s="20">
        <v>2.9</v>
      </c>
      <c r="D23" s="21">
        <f t="shared" si="0"/>
        <v>72.5</v>
      </c>
      <c r="E23" s="114">
        <f>D23+D24+D25</f>
        <v>72.5</v>
      </c>
      <c r="F23" s="108">
        <f>G23/E23</f>
        <v>60.59310344827586</v>
      </c>
      <c r="G23" s="105">
        <v>4393</v>
      </c>
      <c r="H23" s="51" t="s">
        <v>74</v>
      </c>
      <c r="I23" s="42">
        <v>180</v>
      </c>
      <c r="J23" s="22"/>
      <c r="K23" s="22"/>
      <c r="L23" s="22"/>
      <c r="M23" s="104">
        <v>911</v>
      </c>
      <c r="N23" s="23"/>
      <c r="O23" s="22"/>
      <c r="P23" s="76"/>
      <c r="Q23" s="23"/>
      <c r="R23" s="91"/>
      <c r="S23" s="92"/>
    </row>
    <row r="24" spans="1:19" ht="11.25" customHeight="1" thickBot="1" thickTop="1">
      <c r="A24" s="111"/>
      <c r="B24" s="28"/>
      <c r="C24" s="25"/>
      <c r="D24" s="26">
        <f t="shared" si="0"/>
        <v>0</v>
      </c>
      <c r="E24" s="112"/>
      <c r="F24" s="109"/>
      <c r="G24" s="106"/>
      <c r="H24" s="52"/>
      <c r="I24" s="44"/>
      <c r="J24" s="27"/>
      <c r="K24" s="27"/>
      <c r="L24" s="27"/>
      <c r="M24" s="70"/>
      <c r="N24" s="28"/>
      <c r="O24" s="27"/>
      <c r="P24" s="74"/>
      <c r="Q24" s="28"/>
      <c r="R24" s="87"/>
      <c r="S24" s="81"/>
    </row>
    <row r="25" spans="1:19" ht="11.25" customHeight="1" thickBot="1" thickTop="1">
      <c r="A25" s="111"/>
      <c r="B25" s="38"/>
      <c r="C25" s="39"/>
      <c r="D25" s="40">
        <f t="shared" si="0"/>
        <v>0</v>
      </c>
      <c r="E25" s="113"/>
      <c r="F25" s="110"/>
      <c r="G25" s="107"/>
      <c r="H25" s="53"/>
      <c r="I25" s="46"/>
      <c r="J25" s="32"/>
      <c r="K25" s="32"/>
      <c r="L25" s="32"/>
      <c r="M25" s="71"/>
      <c r="N25" s="29"/>
      <c r="O25" s="32"/>
      <c r="P25" s="75"/>
      <c r="Q25" s="29"/>
      <c r="R25" s="88"/>
      <c r="S25" s="82"/>
    </row>
    <row r="26" spans="1:19" ht="11.25" customHeight="1" thickBot="1" thickTop="1">
      <c r="A26" s="111" t="s">
        <v>35</v>
      </c>
      <c r="B26" s="48" t="s">
        <v>80</v>
      </c>
      <c r="C26" s="20">
        <v>3.2</v>
      </c>
      <c r="D26" s="21">
        <f t="shared" si="0"/>
        <v>80</v>
      </c>
      <c r="E26" s="114">
        <f>D26+D27+D28</f>
        <v>80</v>
      </c>
      <c r="F26" s="108">
        <f>G26/E26</f>
        <v>57.85</v>
      </c>
      <c r="G26" s="105">
        <v>4628</v>
      </c>
      <c r="H26" s="51" t="s">
        <v>81</v>
      </c>
      <c r="I26" s="42">
        <v>220</v>
      </c>
      <c r="J26" s="22">
        <v>300</v>
      </c>
      <c r="K26" s="22"/>
      <c r="L26" s="22"/>
      <c r="M26" s="104">
        <v>2286</v>
      </c>
      <c r="N26" s="23" t="s">
        <v>75</v>
      </c>
      <c r="O26" s="22">
        <v>3.92</v>
      </c>
      <c r="P26" s="76">
        <v>6843</v>
      </c>
      <c r="Q26" s="23"/>
      <c r="R26" s="91"/>
      <c r="S26" s="92"/>
    </row>
    <row r="27" spans="1:19" ht="11.25" customHeight="1" thickBot="1" thickTop="1">
      <c r="A27" s="111"/>
      <c r="B27" s="28"/>
      <c r="C27" s="25"/>
      <c r="D27" s="26">
        <f t="shared" si="0"/>
        <v>0</v>
      </c>
      <c r="E27" s="112"/>
      <c r="F27" s="109"/>
      <c r="G27" s="106"/>
      <c r="H27" s="52" t="s">
        <v>82</v>
      </c>
      <c r="I27" s="27">
        <v>160</v>
      </c>
      <c r="J27" s="27"/>
      <c r="K27" s="27">
        <v>260</v>
      </c>
      <c r="L27" s="27"/>
      <c r="M27" s="70"/>
      <c r="N27" s="28"/>
      <c r="O27" s="27"/>
      <c r="P27" s="74"/>
      <c r="Q27" s="28"/>
      <c r="R27" s="87"/>
      <c r="S27" s="81"/>
    </row>
    <row r="28" spans="1:19" ht="11.25" customHeight="1" thickBot="1" thickTop="1">
      <c r="A28" s="111"/>
      <c r="B28" s="38"/>
      <c r="C28" s="39"/>
      <c r="D28" s="40">
        <f t="shared" si="0"/>
        <v>0</v>
      </c>
      <c r="E28" s="113"/>
      <c r="F28" s="110"/>
      <c r="G28" s="107"/>
      <c r="H28" s="53"/>
      <c r="I28" s="32"/>
      <c r="J28" s="32"/>
      <c r="K28" s="32"/>
      <c r="L28" s="32"/>
      <c r="M28" s="71"/>
      <c r="N28" s="29"/>
      <c r="O28" s="32"/>
      <c r="P28" s="75"/>
      <c r="Q28" s="29"/>
      <c r="R28" s="88"/>
      <c r="S28" s="82"/>
    </row>
    <row r="29" spans="1:19" ht="11.25" customHeight="1" thickBot="1" thickTop="1">
      <c r="A29" s="111" t="s">
        <v>36</v>
      </c>
      <c r="B29" s="49" t="s">
        <v>78</v>
      </c>
      <c r="C29" s="34">
        <v>3.1</v>
      </c>
      <c r="D29" s="35">
        <f t="shared" si="0"/>
        <v>77.5</v>
      </c>
      <c r="E29" s="112">
        <f>D29+D30+D31</f>
        <v>105</v>
      </c>
      <c r="F29" s="109">
        <f>G29/E29</f>
        <v>59.08571428571429</v>
      </c>
      <c r="G29" s="106">
        <v>6204</v>
      </c>
      <c r="H29" s="55" t="s">
        <v>76</v>
      </c>
      <c r="I29" s="37">
        <v>280</v>
      </c>
      <c r="J29" s="37"/>
      <c r="K29" s="37"/>
      <c r="L29" s="37"/>
      <c r="M29" s="104">
        <v>2330</v>
      </c>
      <c r="N29" s="36"/>
      <c r="O29" s="37"/>
      <c r="P29" s="74"/>
      <c r="Q29" s="36"/>
      <c r="R29" s="87"/>
      <c r="S29" s="81"/>
    </row>
    <row r="30" spans="1:19" ht="11.25" customHeight="1" thickBot="1" thickTop="1">
      <c r="A30" s="111"/>
      <c r="B30" s="28" t="s">
        <v>79</v>
      </c>
      <c r="C30" s="25">
        <v>1.1</v>
      </c>
      <c r="D30" s="26">
        <f t="shared" si="0"/>
        <v>27.5</v>
      </c>
      <c r="E30" s="112"/>
      <c r="F30" s="109"/>
      <c r="G30" s="106"/>
      <c r="H30" s="56" t="s">
        <v>77</v>
      </c>
      <c r="I30" s="27">
        <v>180</v>
      </c>
      <c r="J30" s="27">
        <v>280</v>
      </c>
      <c r="K30" s="27"/>
      <c r="L30" s="27"/>
      <c r="M30" s="70"/>
      <c r="N30" s="28"/>
      <c r="O30" s="27"/>
      <c r="P30" s="74"/>
      <c r="Q30" s="28"/>
      <c r="R30" s="87"/>
      <c r="S30" s="81"/>
    </row>
    <row r="31" spans="1:19" ht="11.25" customHeight="1" thickBot="1" thickTop="1">
      <c r="A31" s="111"/>
      <c r="B31" s="38"/>
      <c r="C31" s="39"/>
      <c r="D31" s="40">
        <f t="shared" si="0"/>
        <v>0</v>
      </c>
      <c r="E31" s="113"/>
      <c r="F31" s="110"/>
      <c r="G31" s="107"/>
      <c r="H31" s="57"/>
      <c r="I31" s="32"/>
      <c r="J31" s="32"/>
      <c r="K31" s="32"/>
      <c r="L31" s="32"/>
      <c r="M31" s="71"/>
      <c r="N31" s="29"/>
      <c r="O31" s="32"/>
      <c r="P31" s="75"/>
      <c r="Q31" s="29"/>
      <c r="R31" s="88"/>
      <c r="S31" s="82"/>
    </row>
    <row r="32" spans="1:19" ht="11.25" customHeight="1" thickBot="1" thickTop="1">
      <c r="A32" s="111" t="s">
        <v>37</v>
      </c>
      <c r="B32" s="50">
        <v>40098</v>
      </c>
      <c r="C32" s="20">
        <v>3.3</v>
      </c>
      <c r="D32" s="21">
        <f t="shared" si="0"/>
        <v>82.5</v>
      </c>
      <c r="E32" s="114">
        <f>D32+D33+D34</f>
        <v>170</v>
      </c>
      <c r="F32" s="108">
        <f>G32/E32</f>
        <v>57.68235294117647</v>
      </c>
      <c r="G32" s="105">
        <v>9806</v>
      </c>
      <c r="H32" s="51" t="s">
        <v>83</v>
      </c>
      <c r="I32" s="42">
        <v>140</v>
      </c>
      <c r="J32" s="22"/>
      <c r="K32" s="22"/>
      <c r="L32" s="22">
        <v>80</v>
      </c>
      <c r="M32" s="104">
        <v>1134</v>
      </c>
      <c r="N32" s="51" t="s">
        <v>84</v>
      </c>
      <c r="O32" s="42">
        <v>1.7</v>
      </c>
      <c r="P32" s="76">
        <v>6195</v>
      </c>
      <c r="Q32" s="23"/>
      <c r="R32" s="91"/>
      <c r="S32" s="92"/>
    </row>
    <row r="33" spans="1:19" ht="11.25" customHeight="1" thickBot="1" thickTop="1">
      <c r="A33" s="111"/>
      <c r="B33" s="28" t="s">
        <v>85</v>
      </c>
      <c r="C33" s="25">
        <v>3.5</v>
      </c>
      <c r="D33" s="26">
        <f t="shared" si="0"/>
        <v>87.5</v>
      </c>
      <c r="E33" s="112"/>
      <c r="F33" s="109"/>
      <c r="G33" s="106"/>
      <c r="H33" s="52"/>
      <c r="I33" s="44"/>
      <c r="J33" s="27"/>
      <c r="K33" s="27"/>
      <c r="L33" s="27"/>
      <c r="M33" s="70"/>
      <c r="N33" s="52">
        <v>40102</v>
      </c>
      <c r="O33" s="44">
        <v>1.9</v>
      </c>
      <c r="P33" s="74"/>
      <c r="Q33" s="28"/>
      <c r="R33" s="87"/>
      <c r="S33" s="81"/>
    </row>
    <row r="34" spans="1:19" ht="11.25" customHeight="1" thickBot="1" thickTop="1">
      <c r="A34" s="111"/>
      <c r="B34" s="38"/>
      <c r="C34" s="39"/>
      <c r="D34" s="40">
        <f t="shared" si="0"/>
        <v>0</v>
      </c>
      <c r="E34" s="113"/>
      <c r="F34" s="110"/>
      <c r="G34" s="107"/>
      <c r="H34" s="53"/>
      <c r="I34" s="46"/>
      <c r="J34" s="32"/>
      <c r="K34" s="32"/>
      <c r="L34" s="32"/>
      <c r="M34" s="71"/>
      <c r="N34" s="53"/>
      <c r="O34" s="46"/>
      <c r="P34" s="75"/>
      <c r="Q34" s="29"/>
      <c r="R34" s="88"/>
      <c r="S34" s="82"/>
    </row>
    <row r="35" spans="1:19" ht="11.25" customHeight="1" thickBot="1" thickTop="1">
      <c r="A35" s="111" t="s">
        <v>38</v>
      </c>
      <c r="B35" s="28" t="s">
        <v>86</v>
      </c>
      <c r="C35" s="20">
        <v>3</v>
      </c>
      <c r="D35" s="21">
        <f t="shared" si="0"/>
        <v>75</v>
      </c>
      <c r="E35" s="114">
        <f>D35+D36+D37</f>
        <v>147.5</v>
      </c>
      <c r="F35" s="108">
        <f>G35/E35</f>
        <v>59.05084745762712</v>
      </c>
      <c r="G35" s="105">
        <v>8710</v>
      </c>
      <c r="H35" s="51" t="s">
        <v>88</v>
      </c>
      <c r="I35" s="22">
        <v>160</v>
      </c>
      <c r="J35" s="22">
        <v>200</v>
      </c>
      <c r="K35" s="22"/>
      <c r="L35" s="22"/>
      <c r="M35" s="104">
        <v>1160</v>
      </c>
      <c r="N35" s="51" t="s">
        <v>89</v>
      </c>
      <c r="O35" s="22">
        <v>1.32</v>
      </c>
      <c r="P35" s="76">
        <v>5058</v>
      </c>
      <c r="Q35" s="23" t="s">
        <v>90</v>
      </c>
      <c r="R35" s="91">
        <v>810</v>
      </c>
      <c r="S35" s="92"/>
    </row>
    <row r="36" spans="1:19" ht="11.25" customHeight="1" thickBot="1" thickTop="1">
      <c r="A36" s="111"/>
      <c r="B36" s="28" t="s">
        <v>87</v>
      </c>
      <c r="C36" s="25">
        <v>2.9</v>
      </c>
      <c r="D36" s="26">
        <f t="shared" si="0"/>
        <v>72.5</v>
      </c>
      <c r="E36" s="112"/>
      <c r="F36" s="109"/>
      <c r="G36" s="106"/>
      <c r="H36" s="69"/>
      <c r="I36" s="27"/>
      <c r="J36" s="27"/>
      <c r="K36" s="27"/>
      <c r="L36" s="27"/>
      <c r="M36" s="70"/>
      <c r="N36" s="52" t="s">
        <v>89</v>
      </c>
      <c r="O36" s="27">
        <v>1.32</v>
      </c>
      <c r="P36" s="74"/>
      <c r="Q36" s="28"/>
      <c r="R36" s="87"/>
      <c r="S36" s="81"/>
    </row>
    <row r="37" spans="1:19" ht="11.25" customHeight="1" thickBot="1" thickTop="1">
      <c r="A37" s="111"/>
      <c r="B37" s="38"/>
      <c r="C37" s="39"/>
      <c r="D37" s="40">
        <f t="shared" si="0"/>
        <v>0</v>
      </c>
      <c r="E37" s="113"/>
      <c r="F37" s="110"/>
      <c r="G37" s="107"/>
      <c r="H37" s="53"/>
      <c r="I37" s="32"/>
      <c r="J37" s="32"/>
      <c r="K37" s="32"/>
      <c r="L37" s="32"/>
      <c r="M37" s="71"/>
      <c r="N37" s="53"/>
      <c r="O37" s="32"/>
      <c r="P37" s="75"/>
      <c r="Q37" s="29"/>
      <c r="R37" s="88"/>
      <c r="S37" s="82"/>
    </row>
    <row r="38" spans="1:19" ht="11.25" customHeight="1" thickBot="1" thickTop="1">
      <c r="A38" s="111" t="s">
        <v>39</v>
      </c>
      <c r="B38" s="28" t="s">
        <v>92</v>
      </c>
      <c r="C38" s="54">
        <v>2.5</v>
      </c>
      <c r="D38" s="35">
        <f t="shared" si="0"/>
        <v>62.5</v>
      </c>
      <c r="E38" s="115">
        <f>D38+D39+D40</f>
        <v>127.5</v>
      </c>
      <c r="F38" s="109">
        <f>G38/E38</f>
        <v>60.57254901960784</v>
      </c>
      <c r="G38" s="106">
        <v>7723</v>
      </c>
      <c r="H38" s="55" t="s">
        <v>91</v>
      </c>
      <c r="I38" s="37">
        <v>120</v>
      </c>
      <c r="J38" s="37"/>
      <c r="K38" s="37">
        <v>240</v>
      </c>
      <c r="L38" s="37"/>
      <c r="M38" s="104">
        <v>985</v>
      </c>
      <c r="N38" s="55"/>
      <c r="O38" s="37"/>
      <c r="P38" s="74"/>
      <c r="Q38" s="36"/>
      <c r="R38" s="87"/>
      <c r="S38" s="81"/>
    </row>
    <row r="39" spans="1:19" ht="11.25" customHeight="1" thickBot="1" thickTop="1">
      <c r="A39" s="111"/>
      <c r="B39" s="28" t="s">
        <v>93</v>
      </c>
      <c r="C39" s="25">
        <v>2.6</v>
      </c>
      <c r="D39" s="26">
        <f t="shared" si="0"/>
        <v>65</v>
      </c>
      <c r="E39" s="115"/>
      <c r="F39" s="109"/>
      <c r="G39" s="106"/>
      <c r="H39" s="56"/>
      <c r="I39" s="27"/>
      <c r="J39" s="27"/>
      <c r="K39" s="27"/>
      <c r="L39" s="27"/>
      <c r="M39" s="70"/>
      <c r="N39" s="56"/>
      <c r="O39" s="27"/>
      <c r="P39" s="74"/>
      <c r="Q39" s="28"/>
      <c r="R39" s="87"/>
      <c r="S39" s="81"/>
    </row>
    <row r="40" spans="1:19" ht="11.25" customHeight="1" thickBot="1" thickTop="1">
      <c r="A40" s="111"/>
      <c r="B40" s="38"/>
      <c r="C40" s="39"/>
      <c r="D40" s="40">
        <f t="shared" si="0"/>
        <v>0</v>
      </c>
      <c r="E40" s="113"/>
      <c r="F40" s="110"/>
      <c r="G40" s="107"/>
      <c r="H40" s="57"/>
      <c r="I40" s="32"/>
      <c r="J40" s="32"/>
      <c r="K40" s="32"/>
      <c r="L40" s="32"/>
      <c r="M40" s="71"/>
      <c r="N40" s="57"/>
      <c r="O40" s="32"/>
      <c r="P40" s="75"/>
      <c r="Q40" s="29"/>
      <c r="R40" s="88"/>
      <c r="S40" s="82"/>
    </row>
    <row r="41" spans="1:19" ht="15.75" customHeight="1" thickTop="1">
      <c r="A41" s="58" t="s">
        <v>40</v>
      </c>
      <c r="B41" s="72"/>
      <c r="C41" s="100">
        <f>SUM(C5:C40)</f>
        <v>60.13</v>
      </c>
      <c r="D41" s="102">
        <f>SUM(E5:E38)</f>
        <v>1503.25</v>
      </c>
      <c r="E41" s="102"/>
      <c r="F41" s="100">
        <f>SUM(F5:F38)/12</f>
        <v>59.67512352251686</v>
      </c>
      <c r="G41" s="98">
        <f>SUM(G5:G38)</f>
        <v>89740</v>
      </c>
      <c r="H41" s="85"/>
      <c r="I41" s="79">
        <f>SUM(I5:I40)</f>
        <v>2740</v>
      </c>
      <c r="J41" s="96">
        <f>SUM(J5:J40)</f>
        <v>1370</v>
      </c>
      <c r="K41" s="79">
        <f>SUM(K5:K40)</f>
        <v>980</v>
      </c>
      <c r="L41" s="79">
        <f>SUM(L5:L40)</f>
        <v>380</v>
      </c>
      <c r="M41" s="89">
        <f>SUM(M5:M38)</f>
        <v>17798</v>
      </c>
      <c r="N41" s="85"/>
      <c r="O41" s="79">
        <f>SUM(O5:O40)</f>
        <v>17.799999999999997</v>
      </c>
      <c r="P41" s="89">
        <f>SUM(P5:P38)</f>
        <v>33203.4</v>
      </c>
      <c r="Q41" s="85"/>
      <c r="R41" s="79">
        <f>R5+R8+R11+R14+R17+R20+R23+R26+R29+R32+R35+R38</f>
        <v>810</v>
      </c>
      <c r="S41" s="83"/>
    </row>
    <row r="42" spans="1:19" ht="15" customHeight="1" thickBot="1">
      <c r="A42" s="59" t="s">
        <v>51</v>
      </c>
      <c r="B42" s="73"/>
      <c r="C42" s="101"/>
      <c r="D42" s="103"/>
      <c r="E42" s="103"/>
      <c r="F42" s="101"/>
      <c r="G42" s="99"/>
      <c r="H42" s="86"/>
      <c r="I42" s="80"/>
      <c r="J42" s="97"/>
      <c r="K42" s="80"/>
      <c r="L42" s="80"/>
      <c r="M42" s="90"/>
      <c r="N42" s="86"/>
      <c r="O42" s="80"/>
      <c r="P42" s="90"/>
      <c r="Q42" s="86"/>
      <c r="R42" s="80"/>
      <c r="S42" s="84"/>
    </row>
    <row r="43" spans="1:19" ht="17.25" thickBot="1" thickTop="1">
      <c r="A43" s="128" t="s">
        <v>41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60">
        <f>G41+P41</f>
        <v>122943.4</v>
      </c>
      <c r="N43" s="138" t="s">
        <v>48</v>
      </c>
      <c r="O43" s="139"/>
      <c r="P43" s="139"/>
      <c r="Q43" s="139"/>
      <c r="R43" s="140">
        <f>O44+O45+R44+R45</f>
        <v>18362</v>
      </c>
      <c r="S43" s="141"/>
    </row>
    <row r="44" spans="1:19" ht="17.25" thickBot="1" thickTop="1">
      <c r="A44" s="135" t="s">
        <v>42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61">
        <f>G41+M41+P41</f>
        <v>140741.4</v>
      </c>
      <c r="N44" s="62" t="s">
        <v>44</v>
      </c>
      <c r="O44" s="77">
        <v>3086</v>
      </c>
      <c r="P44" s="78"/>
      <c r="Q44" s="62" t="s">
        <v>46</v>
      </c>
      <c r="R44" s="77">
        <v>4140.5</v>
      </c>
      <c r="S44" s="78"/>
    </row>
    <row r="45" spans="1:19" ht="17.25" thickBot="1" thickTop="1">
      <c r="A45" s="135" t="s">
        <v>43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63">
        <f>M44-M43</f>
        <v>17798</v>
      </c>
      <c r="N45" s="62" t="s">
        <v>45</v>
      </c>
      <c r="O45" s="77">
        <v>8375.5</v>
      </c>
      <c r="P45" s="78"/>
      <c r="Q45" s="62" t="s">
        <v>47</v>
      </c>
      <c r="R45" s="77">
        <v>2760</v>
      </c>
      <c r="S45" s="78"/>
    </row>
    <row r="46" spans="8:15" ht="16.5" thickTop="1">
      <c r="H46" s="65"/>
      <c r="N46" s="137"/>
      <c r="O46" s="137"/>
    </row>
    <row r="47" spans="6:15" ht="15.75">
      <c r="F47" s="67"/>
      <c r="N47" s="136"/>
      <c r="O47" s="136"/>
    </row>
    <row r="48" ht="15.75">
      <c r="O48" s="66"/>
    </row>
  </sheetData>
  <mergeCells count="132">
    <mergeCell ref="R44:S44"/>
    <mergeCell ref="R45:S45"/>
    <mergeCell ref="N43:Q43"/>
    <mergeCell ref="R43:S43"/>
    <mergeCell ref="A44:L44"/>
    <mergeCell ref="N47:O47"/>
    <mergeCell ref="A45:L45"/>
    <mergeCell ref="N46:O46"/>
    <mergeCell ref="A43:L43"/>
    <mergeCell ref="B1:G1"/>
    <mergeCell ref="H1:M1"/>
    <mergeCell ref="F8:F10"/>
    <mergeCell ref="G8:G10"/>
    <mergeCell ref="M5:M7"/>
    <mergeCell ref="M8:M10"/>
    <mergeCell ref="E5:E7"/>
    <mergeCell ref="E8:E10"/>
    <mergeCell ref="A8:A10"/>
    <mergeCell ref="D2:E2"/>
    <mergeCell ref="D3:E3"/>
    <mergeCell ref="D4:E4"/>
    <mergeCell ref="A5:A7"/>
    <mergeCell ref="A1:A4"/>
    <mergeCell ref="Q1:S1"/>
    <mergeCell ref="N1:P1"/>
    <mergeCell ref="F5:F7"/>
    <mergeCell ref="G5:G7"/>
    <mergeCell ref="P5:P7"/>
    <mergeCell ref="R5:R7"/>
    <mergeCell ref="A11:A13"/>
    <mergeCell ref="A14:A16"/>
    <mergeCell ref="A17:A19"/>
    <mergeCell ref="A38:A40"/>
    <mergeCell ref="A20:A22"/>
    <mergeCell ref="A23:A25"/>
    <mergeCell ref="A26:A28"/>
    <mergeCell ref="A29:A31"/>
    <mergeCell ref="E11:E13"/>
    <mergeCell ref="E32:E34"/>
    <mergeCell ref="E35:E37"/>
    <mergeCell ref="E38:E40"/>
    <mergeCell ref="E26:E28"/>
    <mergeCell ref="E14:E16"/>
    <mergeCell ref="E17:E19"/>
    <mergeCell ref="F20:F22"/>
    <mergeCell ref="A32:A34"/>
    <mergeCell ref="A35:A37"/>
    <mergeCell ref="F23:F25"/>
    <mergeCell ref="F26:F28"/>
    <mergeCell ref="F29:F31"/>
    <mergeCell ref="F32:F34"/>
    <mergeCell ref="E20:E22"/>
    <mergeCell ref="E23:E25"/>
    <mergeCell ref="E29:E31"/>
    <mergeCell ref="G23:G25"/>
    <mergeCell ref="G26:G28"/>
    <mergeCell ref="G29:G31"/>
    <mergeCell ref="F11:F13"/>
    <mergeCell ref="F14:F16"/>
    <mergeCell ref="G11:G13"/>
    <mergeCell ref="G14:G16"/>
    <mergeCell ref="G17:G19"/>
    <mergeCell ref="F17:F19"/>
    <mergeCell ref="G20:G22"/>
    <mergeCell ref="M29:M31"/>
    <mergeCell ref="M23:M25"/>
    <mergeCell ref="M26:M28"/>
    <mergeCell ref="M11:M13"/>
    <mergeCell ref="M14:M16"/>
    <mergeCell ref="M17:M19"/>
    <mergeCell ref="M20:M22"/>
    <mergeCell ref="M32:M34"/>
    <mergeCell ref="M35:M37"/>
    <mergeCell ref="M38:M40"/>
    <mergeCell ref="B41:B42"/>
    <mergeCell ref="C41:C42"/>
    <mergeCell ref="G35:G37"/>
    <mergeCell ref="G38:G40"/>
    <mergeCell ref="F35:F37"/>
    <mergeCell ref="F38:F40"/>
    <mergeCell ref="G32:G34"/>
    <mergeCell ref="G41:G42"/>
    <mergeCell ref="F41:F42"/>
    <mergeCell ref="D41:E42"/>
    <mergeCell ref="I41:I42"/>
    <mergeCell ref="H41:H42"/>
    <mergeCell ref="J41:J42"/>
    <mergeCell ref="K41:K42"/>
    <mergeCell ref="L41:L42"/>
    <mergeCell ref="M41:M42"/>
    <mergeCell ref="R8:R10"/>
    <mergeCell ref="S5:S7"/>
    <mergeCell ref="S8:S10"/>
    <mergeCell ref="R11:R13"/>
    <mergeCell ref="S11:S13"/>
    <mergeCell ref="P14:P16"/>
    <mergeCell ref="R14:R16"/>
    <mergeCell ref="S14:S16"/>
    <mergeCell ref="R17:R19"/>
    <mergeCell ref="S17:S19"/>
    <mergeCell ref="R20:R22"/>
    <mergeCell ref="S20:S22"/>
    <mergeCell ref="R23:R25"/>
    <mergeCell ref="S23:S25"/>
    <mergeCell ref="S26:S28"/>
    <mergeCell ref="R35:R37"/>
    <mergeCell ref="S35:S37"/>
    <mergeCell ref="R29:R31"/>
    <mergeCell ref="S29:S31"/>
    <mergeCell ref="R32:R34"/>
    <mergeCell ref="S32:S34"/>
    <mergeCell ref="N41:N42"/>
    <mergeCell ref="P26:P28"/>
    <mergeCell ref="P32:P34"/>
    <mergeCell ref="R26:R28"/>
    <mergeCell ref="S38:S40"/>
    <mergeCell ref="P38:P40"/>
    <mergeCell ref="R41:R42"/>
    <mergeCell ref="S41:S42"/>
    <mergeCell ref="Q41:Q42"/>
    <mergeCell ref="R38:R40"/>
    <mergeCell ref="P41:P42"/>
    <mergeCell ref="P11:P13"/>
    <mergeCell ref="P8:P10"/>
    <mergeCell ref="O44:P44"/>
    <mergeCell ref="O45:P45"/>
    <mergeCell ref="P35:P37"/>
    <mergeCell ref="P29:P31"/>
    <mergeCell ref="P23:P25"/>
    <mergeCell ref="P17:P19"/>
    <mergeCell ref="O41:O42"/>
    <mergeCell ref="P20:P22"/>
  </mergeCells>
  <printOptions verticalCentered="1"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8.79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Vyšehoří 48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HROCH</dc:creator>
  <cp:keywords/>
  <dc:description/>
  <cp:lastModifiedBy>Zdenek</cp:lastModifiedBy>
  <cp:lastPrinted>2009-01-31T09:51:28Z</cp:lastPrinted>
  <dcterms:created xsi:type="dcterms:W3CDTF">1999-08-05T14:58:54Z</dcterms:created>
  <dcterms:modified xsi:type="dcterms:W3CDTF">2010-12-20T07:47:01Z</dcterms:modified>
  <cp:category/>
  <cp:version/>
  <cp:contentType/>
  <cp:contentStatus/>
</cp:coreProperties>
</file>